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" i="1" l="1"/>
  <c r="C100" i="1"/>
  <c r="C73" i="1"/>
  <c r="C71" i="1"/>
  <c r="H47" i="1"/>
  <c r="H28" i="1"/>
  <c r="H32" i="1" l="1"/>
  <c r="H57" i="1" l="1"/>
  <c r="H31" i="1" l="1"/>
  <c r="H18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<sst xmlns="http://schemas.openxmlformats.org/spreadsheetml/2006/main" count="139" uniqueCount="91">
  <si>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</si>
  <si>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</si>
  <si>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</si>
  <si>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</si>
  <si>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</si>
  <si>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</si>
  <si>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</si>
  <si>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</si>
  <si>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</si>
  <si>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</si>
  <si>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</si>
  <si>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</si>
  <si>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</si>
  <si>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</si>
  <si>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</si>
  <si>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</si>
  <si>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</si>
  <si>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</si>
  <si>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</si>
  <si>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</si>
  <si>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</si>
  <si>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</si>
  <si>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</si>
  <si>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</si>
  <si>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</si>
  <si>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</si>
  <si>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</si>
  <si>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</si>
  <si>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</si>
  <si>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20.07.2023</t>
  </si>
  <si>
    <t>Primljena i neutrošena participacija od 20.07.2023</t>
  </si>
  <si>
    <t xml:space="preserve">Dana 20.07.2023.godine Dom zdravlja Požarevac je izvršio plaćanje prema dobavljačima: </t>
  </si>
  <si>
    <t>NIS ad</t>
  </si>
  <si>
    <t>Dunav osiguranje</t>
  </si>
  <si>
    <t>Globos osiguranje</t>
  </si>
  <si>
    <t>JKP VIK</t>
  </si>
  <si>
    <t>Auto centar Mihajlović</t>
  </si>
  <si>
    <t>Agatel</t>
  </si>
  <si>
    <t>Elping s.a.</t>
  </si>
  <si>
    <t>Farmalogist</t>
  </si>
  <si>
    <t>Papirdol</t>
  </si>
  <si>
    <t>Šiler</t>
  </si>
  <si>
    <t>Sektor</t>
  </si>
  <si>
    <t>Tehnomarket</t>
  </si>
  <si>
    <t>Zipsoft</t>
  </si>
  <si>
    <t>ZZJZ</t>
  </si>
  <si>
    <t>Medicom</t>
  </si>
  <si>
    <t>Neo yu-dent</t>
  </si>
  <si>
    <t>Neodent</t>
  </si>
  <si>
    <t>9005127390</t>
  </si>
  <si>
    <t>51-1147-2059822</t>
  </si>
  <si>
    <t>51-1147-2059522</t>
  </si>
  <si>
    <t>51-1147-2059422</t>
  </si>
  <si>
    <t>51-1147-2059622</t>
  </si>
  <si>
    <t>51-1147-2059722</t>
  </si>
  <si>
    <t>IF243983/22_10</t>
  </si>
  <si>
    <t>IF243962/22_10</t>
  </si>
  <si>
    <t>86-1-128872-08202100</t>
  </si>
  <si>
    <t>202300140048</t>
  </si>
  <si>
    <t>R-0895/23VP</t>
  </si>
  <si>
    <t>R-0894/23VP</t>
  </si>
  <si>
    <t>228/23</t>
  </si>
  <si>
    <t>230426688</t>
  </si>
  <si>
    <t>23-3023-012312</t>
  </si>
  <si>
    <t>23-3023-012311</t>
  </si>
  <si>
    <t>23-3023-012303</t>
  </si>
  <si>
    <t>23-3023-011910</t>
  </si>
  <si>
    <t>23-3023-011099</t>
  </si>
  <si>
    <t>23-3023-011078</t>
  </si>
  <si>
    <t>23-3023-011073</t>
  </si>
  <si>
    <t>2301449</t>
  </si>
  <si>
    <t>23-RN002000408</t>
  </si>
  <si>
    <t>23-RN001000928</t>
  </si>
  <si>
    <t>IF23-0249</t>
  </si>
  <si>
    <t>IF23-0267</t>
  </si>
  <si>
    <t>IF23-0266</t>
  </si>
  <si>
    <t>IF23-0314</t>
  </si>
  <si>
    <t>IF23-0313</t>
  </si>
  <si>
    <t>IF23-0312</t>
  </si>
  <si>
    <t>IF23-0311</t>
  </si>
  <si>
    <t>IF23-0309</t>
  </si>
  <si>
    <t>23-360-000217</t>
  </si>
  <si>
    <t>10/99-3131</t>
  </si>
  <si>
    <t>00/230400247</t>
  </si>
  <si>
    <t>0818/23</t>
  </si>
  <si>
    <t>0842/23</t>
  </si>
  <si>
    <t>10-03298-23</t>
  </si>
  <si>
    <t>UKUPNO MATERIJALNI TROŠKOVI-OSIGURANJE</t>
  </si>
  <si>
    <t>UKUPNO MATERIJALNI TROŠKOVI-JKP VIK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</si>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</sst>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1" xfId="1" applyBorder="1"/>
    <xf numFmtId="167" fontId="9" fillId="0" borderId="1" xfId="1" applyNumberFormat="1" applyFont="1" applyBorder="1"/>
    <xf numFmtId="49" fontId="6" fillId="0" borderId="1" xfId="1" applyNumberFormat="1" applyBorder="1"/>
    <xf numFmtId="167" fontId="6" fillId="0" borderId="1" xfId="1" applyNumberForma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5"/>
  <sheetViews>
    <sheetView tabSelected="1" topLeftCell="B1" zoomScaleNormal="100" workbookViewId="0">
      <selection activeCell="F81" sqref="F8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45127</v>
      </c>
      <c r="H12" s="12">
        <v>2667336.0099999998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45127</v>
      </c>
      <c r="H13" s="1">
        <f>H14+H29-H37-H50</f>
        <v>2629485.1300000004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45127</v>
      </c>
      <c r="H14" s="2">
        <f>SUM(H15:H28)</f>
        <v>3888100.2300000004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83812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645223.77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v>1184208.33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</f>
        <v>105654.75999999986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45127</v>
      </c>
      <c r="H29" s="2">
        <f>H30+H31+H32+H33+H35+H36+H34</f>
        <v>311051.43000000005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</f>
        <v>192660.43000000005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36083.33+72166.67</f>
        <v>108250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10141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45127</v>
      </c>
      <c r="H37" s="3">
        <f>SUM(H38:H49)</f>
        <v>1452682.52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645223.77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96961.52+60114.77+650227.33+155.13</f>
        <v>807458.75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45127</v>
      </c>
      <c r="H50" s="3">
        <f>SUM(H51:H56)</f>
        <v>116984.01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116984.01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45127</v>
      </c>
      <c r="H57" s="4">
        <f>37851.55+6008.7-6008.7+19278.1+2245.6+0.19-21523.7+20575.31+2314.22-0.14+126044.72+5956.93-8271.15+3000-0.72-149620.03+759636.47-759636.47+19293.56+2185.45-21479.01</f>
        <v>37850.880000000005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2667336.0100000002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645223.77</v>
      </c>
      <c r="D63" s="55" t="s">
        <v>49</v>
      </c>
    </row>
    <row r="64" spans="2:12" x14ac:dyDescent="0.25">
      <c r="B64" s="53" t="s">
        <v>33</v>
      </c>
      <c r="C64" s="56">
        <v>27807.48</v>
      </c>
      <c r="D64" s="55" t="s">
        <v>50</v>
      </c>
    </row>
    <row r="65" spans="2:4" x14ac:dyDescent="0.25">
      <c r="B65" s="53" t="s">
        <v>33</v>
      </c>
      <c r="C65" s="56">
        <v>23799.67</v>
      </c>
      <c r="D65" s="55" t="s">
        <v>51</v>
      </c>
    </row>
    <row r="66" spans="2:4" x14ac:dyDescent="0.25">
      <c r="B66" s="53" t="s">
        <v>33</v>
      </c>
      <c r="C66" s="56">
        <v>5881.24</v>
      </c>
      <c r="D66" s="55" t="s">
        <v>52</v>
      </c>
    </row>
    <row r="67" spans="2:4" x14ac:dyDescent="0.25">
      <c r="B67" s="53" t="s">
        <v>33</v>
      </c>
      <c r="C67" s="56">
        <v>3351.72</v>
      </c>
      <c r="D67" s="55" t="s">
        <v>53</v>
      </c>
    </row>
    <row r="68" spans="2:4" x14ac:dyDescent="0.25">
      <c r="B68" s="53" t="s">
        <v>33</v>
      </c>
      <c r="C68" s="56">
        <v>2849.28</v>
      </c>
      <c r="D68" s="55" t="s">
        <v>54</v>
      </c>
    </row>
    <row r="69" spans="2:4" x14ac:dyDescent="0.25">
      <c r="B69" s="53" t="s">
        <v>34</v>
      </c>
      <c r="C69" s="56">
        <v>13509.63</v>
      </c>
      <c r="D69" s="55" t="s">
        <v>55</v>
      </c>
    </row>
    <row r="70" spans="2:4" x14ac:dyDescent="0.25">
      <c r="B70" s="53" t="s">
        <v>34</v>
      </c>
      <c r="C70" s="56">
        <v>19762.5</v>
      </c>
      <c r="D70" s="55" t="s">
        <v>56</v>
      </c>
    </row>
    <row r="71" spans="2:4" x14ac:dyDescent="0.25">
      <c r="B71" s="57" t="s">
        <v>87</v>
      </c>
      <c r="C71" s="54">
        <f>SUM(C64:C70)</f>
        <v>96961.51999999999</v>
      </c>
      <c r="D71" s="55"/>
    </row>
    <row r="72" spans="2:4" x14ac:dyDescent="0.25">
      <c r="B72" s="53" t="s">
        <v>35</v>
      </c>
      <c r="C72" s="56">
        <v>60114.77</v>
      </c>
      <c r="D72" s="55" t="s">
        <v>57</v>
      </c>
    </row>
    <row r="73" spans="2:4" x14ac:dyDescent="0.25">
      <c r="B73" s="57" t="s">
        <v>88</v>
      </c>
      <c r="C73" s="54">
        <f>SUM(C72)</f>
        <v>60114.77</v>
      </c>
      <c r="D73" s="55"/>
    </row>
    <row r="74" spans="2:4" x14ac:dyDescent="0.25">
      <c r="B74" s="53" t="s">
        <v>36</v>
      </c>
      <c r="C74" s="56">
        <v>10900</v>
      </c>
      <c r="D74" s="55" t="s">
        <v>58</v>
      </c>
    </row>
    <row r="75" spans="2:4" x14ac:dyDescent="0.25">
      <c r="B75" s="53" t="s">
        <v>37</v>
      </c>
      <c r="C75" s="56">
        <v>5700</v>
      </c>
      <c r="D75" s="55" t="s">
        <v>59</v>
      </c>
    </row>
    <row r="76" spans="2:4" x14ac:dyDescent="0.25">
      <c r="B76" s="53" t="s">
        <v>37</v>
      </c>
      <c r="C76" s="56">
        <v>7200</v>
      </c>
      <c r="D76" s="55" t="s">
        <v>60</v>
      </c>
    </row>
    <row r="77" spans="2:4" x14ac:dyDescent="0.25">
      <c r="B77" s="53" t="s">
        <v>38</v>
      </c>
      <c r="C77" s="56">
        <v>25000</v>
      </c>
      <c r="D77" s="55" t="s">
        <v>61</v>
      </c>
    </row>
    <row r="78" spans="2:4" x14ac:dyDescent="0.25">
      <c r="B78" s="53" t="s">
        <v>39</v>
      </c>
      <c r="C78" s="56">
        <v>69344</v>
      </c>
      <c r="D78" s="55" t="s">
        <v>62</v>
      </c>
    </row>
    <row r="79" spans="2:4" x14ac:dyDescent="0.25">
      <c r="B79" s="53" t="s">
        <v>35</v>
      </c>
      <c r="C79" s="56">
        <v>15743.46</v>
      </c>
      <c r="D79" s="55" t="s">
        <v>63</v>
      </c>
    </row>
    <row r="80" spans="2:4" x14ac:dyDescent="0.25">
      <c r="B80" s="53" t="s">
        <v>35</v>
      </c>
      <c r="C80" s="56">
        <v>25877.59</v>
      </c>
      <c r="D80" s="55" t="s">
        <v>64</v>
      </c>
    </row>
    <row r="81" spans="2:4" x14ac:dyDescent="0.25">
      <c r="B81" s="53" t="s">
        <v>35</v>
      </c>
      <c r="C81" s="56">
        <v>284.63</v>
      </c>
      <c r="D81" s="55" t="s">
        <v>65</v>
      </c>
    </row>
    <row r="82" spans="2:4" x14ac:dyDescent="0.25">
      <c r="B82" s="53" t="s">
        <v>35</v>
      </c>
      <c r="C82" s="56">
        <v>59543.49</v>
      </c>
      <c r="D82" s="55" t="s">
        <v>66</v>
      </c>
    </row>
    <row r="83" spans="2:4" x14ac:dyDescent="0.25">
      <c r="B83" s="53" t="s">
        <v>35</v>
      </c>
      <c r="C83" s="56">
        <v>3204.63</v>
      </c>
      <c r="D83" s="55" t="s">
        <v>67</v>
      </c>
    </row>
    <row r="84" spans="2:4" x14ac:dyDescent="0.25">
      <c r="B84" s="53" t="s">
        <v>35</v>
      </c>
      <c r="C84" s="56">
        <v>65555.25</v>
      </c>
      <c r="D84" s="55" t="s">
        <v>68</v>
      </c>
    </row>
    <row r="85" spans="2:4" x14ac:dyDescent="0.25">
      <c r="B85" s="53" t="s">
        <v>35</v>
      </c>
      <c r="C85" s="56">
        <v>2002.28</v>
      </c>
      <c r="D85" s="55" t="s">
        <v>69</v>
      </c>
    </row>
    <row r="86" spans="2:4" x14ac:dyDescent="0.25">
      <c r="B86" s="53" t="s">
        <v>40</v>
      </c>
      <c r="C86" s="56">
        <v>103200</v>
      </c>
      <c r="D86" s="55" t="s">
        <v>70</v>
      </c>
    </row>
    <row r="87" spans="2:4" x14ac:dyDescent="0.25">
      <c r="B87" s="53" t="s">
        <v>41</v>
      </c>
      <c r="C87" s="56">
        <v>124200</v>
      </c>
      <c r="D87" s="55" t="s">
        <v>71</v>
      </c>
    </row>
    <row r="88" spans="2:4" x14ac:dyDescent="0.25">
      <c r="B88" s="53" t="s">
        <v>42</v>
      </c>
      <c r="C88" s="56">
        <v>85632</v>
      </c>
      <c r="D88" s="55" t="s">
        <v>72</v>
      </c>
    </row>
    <row r="89" spans="2:4" x14ac:dyDescent="0.25">
      <c r="B89" s="53" t="s">
        <v>43</v>
      </c>
      <c r="C89" s="56">
        <v>4000</v>
      </c>
      <c r="D89" s="55" t="s">
        <v>73</v>
      </c>
    </row>
    <row r="90" spans="2:4" x14ac:dyDescent="0.25">
      <c r="B90" s="53" t="s">
        <v>43</v>
      </c>
      <c r="C90" s="56">
        <v>5600</v>
      </c>
      <c r="D90" s="55" t="s">
        <v>74</v>
      </c>
    </row>
    <row r="91" spans="2:4" x14ac:dyDescent="0.25">
      <c r="B91" s="53" t="s">
        <v>43</v>
      </c>
      <c r="C91" s="56">
        <v>11500</v>
      </c>
      <c r="D91" s="55" t="s">
        <v>75</v>
      </c>
    </row>
    <row r="92" spans="2:4" x14ac:dyDescent="0.25">
      <c r="B92" s="53" t="s">
        <v>43</v>
      </c>
      <c r="C92" s="56">
        <v>6300</v>
      </c>
      <c r="D92" s="55" t="s">
        <v>76</v>
      </c>
    </row>
    <row r="93" spans="2:4" x14ac:dyDescent="0.25">
      <c r="B93" s="53" t="s">
        <v>43</v>
      </c>
      <c r="C93" s="56">
        <v>200</v>
      </c>
      <c r="D93" s="55" t="s">
        <v>77</v>
      </c>
    </row>
    <row r="94" spans="2:4" x14ac:dyDescent="0.25">
      <c r="B94" s="53" t="s">
        <v>43</v>
      </c>
      <c r="C94" s="56">
        <v>3600</v>
      </c>
      <c r="D94" s="55" t="s">
        <v>78</v>
      </c>
    </row>
    <row r="95" spans="2:4" x14ac:dyDescent="0.25">
      <c r="B95" s="53" t="s">
        <v>43</v>
      </c>
      <c r="C95" s="56">
        <v>1500</v>
      </c>
      <c r="D95" s="55" t="s">
        <v>79</v>
      </c>
    </row>
    <row r="96" spans="2:4" x14ac:dyDescent="0.25">
      <c r="B96" s="53" t="s">
        <v>43</v>
      </c>
      <c r="C96" s="56">
        <v>1500</v>
      </c>
      <c r="D96" s="55" t="s">
        <v>80</v>
      </c>
    </row>
    <row r="97" spans="2:4" x14ac:dyDescent="0.25">
      <c r="B97" s="53" t="s">
        <v>43</v>
      </c>
      <c r="C97" s="56">
        <v>3600</v>
      </c>
      <c r="D97" s="55" t="s">
        <v>80</v>
      </c>
    </row>
    <row r="98" spans="2:4" x14ac:dyDescent="0.25">
      <c r="B98" s="53" t="s">
        <v>44</v>
      </c>
      <c r="C98" s="56">
        <v>1200</v>
      </c>
      <c r="D98" s="55" t="s">
        <v>81</v>
      </c>
    </row>
    <row r="99" spans="2:4" x14ac:dyDescent="0.25">
      <c r="B99" s="53" t="s">
        <v>45</v>
      </c>
      <c r="C99" s="56">
        <v>7840</v>
      </c>
      <c r="D99" s="55" t="s">
        <v>82</v>
      </c>
    </row>
    <row r="100" spans="2:4" x14ac:dyDescent="0.25">
      <c r="B100" s="57" t="s">
        <v>89</v>
      </c>
      <c r="C100" s="54">
        <f>SUM(C74:C99)</f>
        <v>650227.33000000007</v>
      </c>
      <c r="D100" s="55"/>
    </row>
    <row r="101" spans="2:4" x14ac:dyDescent="0.25">
      <c r="B101" s="53" t="s">
        <v>46</v>
      </c>
      <c r="C101" s="56">
        <v>22800</v>
      </c>
      <c r="D101" s="55" t="s">
        <v>83</v>
      </c>
    </row>
    <row r="102" spans="2:4" x14ac:dyDescent="0.25">
      <c r="B102" s="53" t="s">
        <v>47</v>
      </c>
      <c r="C102" s="56">
        <v>50816.01</v>
      </c>
      <c r="D102" s="55" t="s">
        <v>84</v>
      </c>
    </row>
    <row r="103" spans="2:4" x14ac:dyDescent="0.25">
      <c r="B103" s="53" t="s">
        <v>47</v>
      </c>
      <c r="C103" s="56">
        <v>13368</v>
      </c>
      <c r="D103" s="55" t="s">
        <v>85</v>
      </c>
    </row>
    <row r="104" spans="2:4" x14ac:dyDescent="0.25">
      <c r="B104" s="53" t="s">
        <v>48</v>
      </c>
      <c r="C104" s="56">
        <v>30000</v>
      </c>
      <c r="D104" s="55" t="s">
        <v>86</v>
      </c>
    </row>
    <row r="105" spans="2:4" x14ac:dyDescent="0.25">
      <c r="B105" s="57" t="s">
        <v>90</v>
      </c>
      <c r="C105" s="54">
        <f>SUM(C101:C104)</f>
        <v>116984.01000000001</v>
      </c>
      <c r="D105" s="55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2023-07-21T08:34:45Z</dcterms:modified>
  <cp:category/>
  <cp:contentStatus/>
</cp:coreProperties>
</file>